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28" yWindow="120" windowWidth="13836" windowHeight="8436"/>
  </bookViews>
  <sheets>
    <sheet name="Forecast" sheetId="1" r:id="rId1"/>
  </sheets>
  <definedNames>
    <definedName name="CostDVDs">Forecast!$D$4</definedName>
    <definedName name="CostFPBooks">Forecast!$D$2</definedName>
    <definedName name="CostRem">Forecast!$D$3</definedName>
    <definedName name="DVDs">Forecast!$C$4</definedName>
    <definedName name="FullPriceBooks">Forecast!$C$2</definedName>
    <definedName name="postage">Forecast!$D$5</definedName>
    <definedName name="RemainderBooks">Forecast!$C$3</definedName>
  </definedNames>
  <calcPr calcId="145621"/>
</workbook>
</file>

<file path=xl/calcChain.xml><?xml version="1.0" encoding="utf-8"?>
<calcChain xmlns="http://schemas.openxmlformats.org/spreadsheetml/2006/main">
  <c r="K16" i="1" l="1"/>
  <c r="K23" i="1" s="1"/>
  <c r="J16" i="1"/>
  <c r="J23" i="1" s="1"/>
  <c r="I16" i="1"/>
  <c r="I23" i="1" s="1"/>
  <c r="H16" i="1"/>
  <c r="H23" i="1" s="1"/>
  <c r="D16" i="1"/>
  <c r="D23" i="1" s="1"/>
  <c r="J13" i="1"/>
  <c r="J22" i="1" s="1"/>
  <c r="I13" i="1"/>
  <c r="I22" i="1" s="1"/>
  <c r="H13" i="1"/>
  <c r="H22" i="1" s="1"/>
  <c r="E13" i="1"/>
  <c r="E22" i="1" s="1"/>
  <c r="D13" i="1"/>
  <c r="D22" i="1" s="1"/>
  <c r="C16" i="1"/>
  <c r="C23" i="1" s="1"/>
  <c r="C13" i="1"/>
  <c r="C22" i="1" s="1"/>
  <c r="N10" i="1"/>
  <c r="N21" i="1" s="1"/>
  <c r="M10" i="1"/>
  <c r="M21" i="1" s="1"/>
  <c r="L10" i="1"/>
  <c r="L21" i="1" s="1"/>
  <c r="K10" i="1"/>
  <c r="K21" i="1" s="1"/>
  <c r="J10" i="1"/>
  <c r="J21" i="1" s="1"/>
  <c r="I10" i="1"/>
  <c r="I21" i="1" s="1"/>
  <c r="H10" i="1"/>
  <c r="H21" i="1" s="1"/>
  <c r="G10" i="1"/>
  <c r="G21" i="1" s="1"/>
  <c r="F10" i="1"/>
  <c r="F21" i="1" s="1"/>
  <c r="E10" i="1"/>
  <c r="E21" i="1" s="1"/>
  <c r="D10" i="1"/>
  <c r="D21" i="1" s="1"/>
  <c r="C10" i="1"/>
  <c r="H25" i="1" l="1"/>
  <c r="C18" i="1"/>
  <c r="C24" i="1" s="1"/>
  <c r="C21" i="1"/>
  <c r="H18" i="1"/>
  <c r="H24" i="1" s="1"/>
  <c r="I18" i="1"/>
  <c r="I24" i="1" s="1"/>
  <c r="I25" i="1" s="1"/>
  <c r="D18" i="1"/>
  <c r="D24" i="1" s="1"/>
  <c r="D25" i="1" s="1"/>
  <c r="J18" i="1"/>
  <c r="J24" i="1" s="1"/>
  <c r="J25" i="1" s="1"/>
  <c r="O9" i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C25" i="1" l="1"/>
  <c r="O21" i="1"/>
  <c r="C27" i="1"/>
  <c r="E16" i="1"/>
  <c r="F16" i="1"/>
  <c r="F23" i="1" s="1"/>
  <c r="O10" i="1"/>
  <c r="E18" i="1" l="1"/>
  <c r="E24" i="1" s="1"/>
  <c r="E23" i="1"/>
  <c r="F13" i="1"/>
  <c r="D27" i="1"/>
  <c r="G16" i="1"/>
  <c r="G23" i="1" s="1"/>
  <c r="F18" i="1" l="1"/>
  <c r="F24" i="1" s="1"/>
  <c r="F22" i="1"/>
  <c r="E25" i="1"/>
  <c r="E27" i="1" s="1"/>
  <c r="G13" i="1"/>
  <c r="H27" i="1"/>
  <c r="G18" i="1" l="1"/>
  <c r="G24" i="1" s="1"/>
  <c r="G22" i="1"/>
  <c r="G25" i="1" s="1"/>
  <c r="F25" i="1"/>
  <c r="F27" i="1" s="1"/>
  <c r="I27" i="1"/>
  <c r="K13" i="1"/>
  <c r="K18" i="1" l="1"/>
  <c r="K24" i="1" s="1"/>
  <c r="K22" i="1"/>
  <c r="G27" i="1"/>
  <c r="J27" i="1"/>
  <c r="L13" i="1"/>
  <c r="L22" i="1" s="1"/>
  <c r="K25" i="1" l="1"/>
  <c r="L16" i="1"/>
  <c r="M13" i="1"/>
  <c r="M22" i="1" s="1"/>
  <c r="L18" i="1" l="1"/>
  <c r="L24" i="1" s="1"/>
  <c r="L23" i="1"/>
  <c r="K27" i="1"/>
  <c r="M16" i="1"/>
  <c r="N13" i="1"/>
  <c r="N22" i="1" s="1"/>
  <c r="L25" i="1" l="1"/>
  <c r="M18" i="1"/>
  <c r="M24" i="1" s="1"/>
  <c r="M23" i="1"/>
  <c r="O22" i="1"/>
  <c r="L27" i="1"/>
  <c r="N16" i="1"/>
  <c r="O12" i="1"/>
  <c r="M25" i="1" l="1"/>
  <c r="M27" i="1" s="1"/>
  <c r="N18" i="1"/>
  <c r="N24" i="1" s="1"/>
  <c r="O24" i="1" s="1"/>
  <c r="N23" i="1"/>
  <c r="O16" i="1"/>
  <c r="O15" i="1"/>
  <c r="O13" i="1"/>
  <c r="O18" i="1" s="1"/>
  <c r="N25" i="1" l="1"/>
  <c r="O25" i="1" s="1"/>
  <c r="O23" i="1"/>
  <c r="N27" i="1" l="1"/>
  <c r="O27" i="1" s="1"/>
</calcChain>
</file>

<file path=xl/sharedStrings.xml><?xml version="1.0" encoding="utf-8"?>
<sst xmlns="http://schemas.openxmlformats.org/spreadsheetml/2006/main" count="22" uniqueCount="13">
  <si>
    <t>Annual Totals</t>
  </si>
  <si>
    <t>TOTAL</t>
  </si>
  <si>
    <t>GRAND TOTAL</t>
  </si>
  <si>
    <t>LESS: VARIABLE COSTS</t>
  </si>
  <si>
    <t>GROSS PROFIT</t>
  </si>
  <si>
    <t>TOTAL VARIABLE COSTS</t>
  </si>
  <si>
    <t>Full-price books</t>
  </si>
  <si>
    <t>Remainder books</t>
  </si>
  <si>
    <t>DVDs</t>
  </si>
  <si>
    <t>Postage &amp; Packaging</t>
  </si>
  <si>
    <t>Cost as a % of sales</t>
  </si>
  <si>
    <t>Average Sell Price</t>
  </si>
  <si>
    <t xml:space="preserve"> Sales Forecast for July to June for Online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</si>
</sst>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[$-409]mmm\-yy;@"/>
    <numFmt numFmtId="166" formatCode="_(&quot;$&quot;* #,##0_);_(&quot;$&quot;* \(#,##0\);_(&quot;$&quot;* &quot;-&quot;??_);_(@_)"/>
    <numFmt numFmtId="167" formatCode="_-&quot;$&quot;* #,##0_-;\-&quot;$&quot;* #,##0_-;_-&quot;$&quot;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gradientFill>
        <stop position="0">
          <color theme="0"/>
        </stop>
        <stop position="1">
          <color theme="4"/>
        </stop>
      </gradient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 readingOrder="1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wrapText="1" readingOrder="1"/>
    </xf>
    <xf numFmtId="0" fontId="2" fillId="0" borderId="0" xfId="0" applyFont="1" applyFill="1" applyBorder="1" applyAlignment="1">
      <alignment readingOrder="1"/>
    </xf>
    <xf numFmtId="0" fontId="3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wrapText="1" readingOrder="1"/>
    </xf>
    <xf numFmtId="0" fontId="2" fillId="0" borderId="0" xfId="0" applyFont="1" applyFill="1" applyBorder="1" applyAlignment="1">
      <alignment wrapText="1" readingOrder="1"/>
    </xf>
    <xf numFmtId="17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wrapText="1" readingOrder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 readingOrder="1"/>
    </xf>
    <xf numFmtId="3" fontId="2" fillId="0" borderId="0" xfId="0" applyNumberFormat="1" applyFont="1" applyFill="1" applyBorder="1" applyAlignment="1">
      <alignment horizontal="right" wrapText="1" readingOrder="1"/>
    </xf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wrapText="1" readingOrder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vertical="center" wrapText="1" readingOrder="1"/>
    </xf>
    <xf numFmtId="1" fontId="2" fillId="3" borderId="1" xfId="0" applyNumberFormat="1" applyFont="1" applyFill="1" applyBorder="1" applyAlignment="1">
      <alignment wrapText="1" readingOrder="1"/>
    </xf>
    <xf numFmtId="0" fontId="3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wrapText="1" readingOrder="1"/>
    </xf>
    <xf numFmtId="166" fontId="2" fillId="2" borderId="1" xfId="1" applyNumberFormat="1" applyFont="1" applyFill="1" applyBorder="1" applyAlignment="1">
      <alignment wrapText="1" readingOrder="1"/>
    </xf>
    <xf numFmtId="164" fontId="2" fillId="0" borderId="0" xfId="1" applyFont="1" applyFill="1"/>
    <xf numFmtId="166" fontId="2" fillId="2" borderId="1" xfId="0" applyNumberFormat="1" applyFont="1" applyFill="1" applyBorder="1" applyAlignment="1">
      <alignment wrapText="1" readingOrder="1"/>
    </xf>
    <xf numFmtId="165" fontId="3" fillId="5" borderId="1" xfId="0" applyNumberFormat="1" applyFont="1" applyFill="1" applyBorder="1" applyAlignment="1">
      <alignment horizontal="center"/>
    </xf>
    <xf numFmtId="166" fontId="3" fillId="0" borderId="0" xfId="0" applyNumberFormat="1" applyFont="1" applyFill="1"/>
    <xf numFmtId="9" fontId="2" fillId="0" borderId="0" xfId="2" applyFont="1" applyFill="1"/>
    <xf numFmtId="0" fontId="3" fillId="0" borderId="0" xfId="0" applyFont="1" applyFill="1" applyAlignment="1">
      <alignment wrapText="1"/>
    </xf>
    <xf numFmtId="167" fontId="2" fillId="0" borderId="0" xfId="1" applyNumberFormat="1" applyFont="1" applyFill="1"/>
    <xf numFmtId="167" fontId="2" fillId="0" borderId="0" xfId="1" applyNumberFormat="1" applyFont="1" applyFill="1" applyBorder="1"/>
    <xf numFmtId="166" fontId="3" fillId="6" borderId="0" xfId="0" applyNumberFormat="1" applyFont="1" applyFill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BFAF5"/>
      <rgbColor rgb="00F6F3E2"/>
      <rgbColor rgb="00FFFF99"/>
      <rgbColor rgb="00BCCCE4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B1:U27"/>
  <sheetViews>
    <sheetView showGridLines="0" tabSelected="1" workbookViewId="0">
      <selection activeCell="C27" sqref="C27"/>
    </sheetView>
  </sheetViews>
  <sheetFormatPr defaultColWidth="9.109375" defaultRowHeight="10.199999999999999" x14ac:dyDescent="0.2"/>
  <cols>
    <col min="1" max="1" width="1.6640625" style="3" customWidth="1"/>
    <col min="2" max="2" width="20" style="1" customWidth="1"/>
    <col min="3" max="3" width="12.109375" style="1" customWidth="1"/>
    <col min="4" max="14" width="8.44140625" style="1" customWidth="1"/>
    <col min="15" max="15" width="8.44140625" style="11" customWidth="1"/>
    <col min="16" max="16" width="1.88671875" style="3" customWidth="1"/>
    <col min="17" max="20" width="8.44140625" style="1" customWidth="1"/>
    <col min="21" max="16384" width="9.109375" style="3"/>
  </cols>
  <sheetData>
    <row r="1" spans="2:21" ht="38.25" customHeight="1" x14ac:dyDescent="0.2">
      <c r="C1" s="33" t="s">
        <v>11</v>
      </c>
      <c r="D1" s="33" t="s">
        <v>10</v>
      </c>
    </row>
    <row r="2" spans="2:21" x14ac:dyDescent="0.2">
      <c r="B2" s="1" t="s">
        <v>6</v>
      </c>
      <c r="C2" s="28">
        <v>24.99</v>
      </c>
      <c r="D2" s="32">
        <v>0.6</v>
      </c>
    </row>
    <row r="3" spans="2:21" x14ac:dyDescent="0.2">
      <c r="B3" s="1" t="s">
        <v>7</v>
      </c>
      <c r="C3" s="28">
        <v>19.989999999999998</v>
      </c>
      <c r="D3" s="32">
        <v>0.2</v>
      </c>
    </row>
    <row r="4" spans="2:21" x14ac:dyDescent="0.2">
      <c r="B4" s="1" t="s">
        <v>8</v>
      </c>
      <c r="C4" s="28">
        <v>17.989999999999998</v>
      </c>
      <c r="D4" s="32">
        <v>0.6</v>
      </c>
    </row>
    <row r="5" spans="2:21" s="1" customFormat="1" ht="12" customHeight="1" x14ac:dyDescent="0.25">
      <c r="B5" s="1" t="s">
        <v>9</v>
      </c>
      <c r="D5" s="32">
        <v>0.25</v>
      </c>
      <c r="O5" s="11"/>
      <c r="P5" s="3"/>
      <c r="Q5"/>
      <c r="R5"/>
      <c r="S5"/>
      <c r="T5"/>
      <c r="U5"/>
    </row>
    <row r="6" spans="2:21" s="1" customFormat="1" ht="12" customHeight="1" x14ac:dyDescent="0.25">
      <c r="B6" s="6"/>
      <c r="D6" s="10"/>
      <c r="O6" s="11"/>
      <c r="P6" s="3"/>
      <c r="Q6"/>
      <c r="R6"/>
      <c r="S6"/>
      <c r="T6"/>
      <c r="U6"/>
    </row>
    <row r="7" spans="2:21" s="1" customFormat="1" ht="15" customHeight="1" x14ac:dyDescent="0.25">
      <c r="B7" s="6"/>
      <c r="C7" s="37" t="s">
        <v>12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"/>
      <c r="Q7"/>
      <c r="R7"/>
      <c r="S7"/>
      <c r="T7"/>
      <c r="U7"/>
    </row>
    <row r="8" spans="2:21" s="14" customFormat="1" ht="21" x14ac:dyDescent="0.25">
      <c r="B8" s="17"/>
      <c r="C8" s="30">
        <v>41821</v>
      </c>
      <c r="D8" s="30">
        <f>DATE(YEAR(C8),MONTH(C8)+1,1)</f>
        <v>41852</v>
      </c>
      <c r="E8" s="30">
        <f>DATE(YEAR(D8),MONTH(D8)+1,1)</f>
        <v>41883</v>
      </c>
      <c r="F8" s="30">
        <f t="shared" ref="F8:N8" si="0">DATE(YEAR(E8),MONTH(E8)+1,1)</f>
        <v>41913</v>
      </c>
      <c r="G8" s="30">
        <f t="shared" si="0"/>
        <v>41944</v>
      </c>
      <c r="H8" s="30">
        <f t="shared" si="0"/>
        <v>41974</v>
      </c>
      <c r="I8" s="30">
        <f t="shared" si="0"/>
        <v>42005</v>
      </c>
      <c r="J8" s="30">
        <f t="shared" si="0"/>
        <v>42036</v>
      </c>
      <c r="K8" s="30">
        <f t="shared" si="0"/>
        <v>42064</v>
      </c>
      <c r="L8" s="30">
        <f t="shared" si="0"/>
        <v>42095</v>
      </c>
      <c r="M8" s="30">
        <f t="shared" si="0"/>
        <v>42125</v>
      </c>
      <c r="N8" s="30">
        <f t="shared" si="0"/>
        <v>42156</v>
      </c>
      <c r="O8" s="18" t="s">
        <v>0</v>
      </c>
      <c r="P8" s="13"/>
      <c r="Q8"/>
      <c r="R8"/>
      <c r="S8"/>
      <c r="T8"/>
      <c r="U8"/>
    </row>
    <row r="9" spans="2:21" ht="15" customHeight="1" x14ac:dyDescent="0.25">
      <c r="B9" s="21" t="s">
        <v>6</v>
      </c>
      <c r="C9" s="22">
        <v>400</v>
      </c>
      <c r="D9" s="22">
        <v>400</v>
      </c>
      <c r="E9" s="22">
        <v>420</v>
      </c>
      <c r="F9" s="22">
        <v>440</v>
      </c>
      <c r="G9" s="22">
        <v>460</v>
      </c>
      <c r="H9" s="22">
        <v>480</v>
      </c>
      <c r="I9" s="22">
        <v>500</v>
      </c>
      <c r="J9" s="22">
        <v>520</v>
      </c>
      <c r="K9" s="22">
        <v>490</v>
      </c>
      <c r="L9" s="22">
        <v>540</v>
      </c>
      <c r="M9" s="22">
        <v>600</v>
      </c>
      <c r="N9" s="22">
        <v>500</v>
      </c>
      <c r="O9" s="19">
        <f>SUM(C9:N9)</f>
        <v>5750</v>
      </c>
      <c r="P9" s="7"/>
      <c r="Q9"/>
      <c r="R9"/>
      <c r="S9"/>
      <c r="T9"/>
      <c r="U9"/>
    </row>
    <row r="10" spans="2:21" ht="15" customHeight="1" x14ac:dyDescent="0.25">
      <c r="B10" s="25" t="s">
        <v>1</v>
      </c>
      <c r="C10" s="27">
        <f t="shared" ref="C10:N10" si="1">C9*FullPriceBooks</f>
        <v>9996</v>
      </c>
      <c r="D10" s="27">
        <f t="shared" si="1"/>
        <v>9996</v>
      </c>
      <c r="E10" s="27">
        <f t="shared" si="1"/>
        <v>10495.8</v>
      </c>
      <c r="F10" s="27">
        <f t="shared" si="1"/>
        <v>10995.599999999999</v>
      </c>
      <c r="G10" s="27">
        <f t="shared" si="1"/>
        <v>11495.4</v>
      </c>
      <c r="H10" s="27">
        <f t="shared" si="1"/>
        <v>11995.199999999999</v>
      </c>
      <c r="I10" s="27">
        <f t="shared" si="1"/>
        <v>12495</v>
      </c>
      <c r="J10" s="27">
        <f t="shared" si="1"/>
        <v>12994.8</v>
      </c>
      <c r="K10" s="27">
        <f t="shared" si="1"/>
        <v>12245.099999999999</v>
      </c>
      <c r="L10" s="27">
        <f t="shared" si="1"/>
        <v>13494.599999999999</v>
      </c>
      <c r="M10" s="27">
        <f t="shared" si="1"/>
        <v>14993.999999999998</v>
      </c>
      <c r="N10" s="27">
        <f t="shared" si="1"/>
        <v>12495</v>
      </c>
      <c r="O10" s="20">
        <f>SUM(C10:N10)</f>
        <v>143692.5</v>
      </c>
      <c r="P10" s="4"/>
      <c r="Q10"/>
      <c r="R10"/>
      <c r="S10"/>
      <c r="T10"/>
      <c r="U10"/>
    </row>
    <row r="11" spans="2:21" ht="8.1" customHeight="1" x14ac:dyDescent="0.25">
      <c r="B11" s="1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6"/>
      <c r="P11" s="4"/>
      <c r="Q11"/>
      <c r="R11"/>
      <c r="S11"/>
      <c r="T11"/>
      <c r="U11"/>
    </row>
    <row r="12" spans="2:21" ht="15" customHeight="1" x14ac:dyDescent="0.25">
      <c r="B12" s="23" t="s">
        <v>7</v>
      </c>
      <c r="C12" s="24">
        <v>400</v>
      </c>
      <c r="D12" s="24">
        <v>410</v>
      </c>
      <c r="E12" s="24">
        <v>420</v>
      </c>
      <c r="F12" s="24">
        <v>430</v>
      </c>
      <c r="G12" s="24">
        <v>440</v>
      </c>
      <c r="H12" s="24">
        <v>450</v>
      </c>
      <c r="I12" s="24">
        <v>460</v>
      </c>
      <c r="J12" s="24">
        <v>470</v>
      </c>
      <c r="K12" s="24">
        <v>480</v>
      </c>
      <c r="L12" s="24">
        <v>500</v>
      </c>
      <c r="M12" s="24">
        <v>520</v>
      </c>
      <c r="N12" s="24">
        <v>540</v>
      </c>
      <c r="O12" s="19">
        <f>SUM(C12:N12)</f>
        <v>5520</v>
      </c>
      <c r="P12" s="8"/>
      <c r="Q12"/>
      <c r="R12"/>
      <c r="S12"/>
      <c r="T12"/>
      <c r="U12"/>
    </row>
    <row r="13" spans="2:21" ht="15" customHeight="1" x14ac:dyDescent="0.25">
      <c r="B13" s="25" t="s">
        <v>1</v>
      </c>
      <c r="C13" s="29">
        <f t="shared" ref="C13:N13" si="2">C12*RemainderBooks</f>
        <v>7995.9999999999991</v>
      </c>
      <c r="D13" s="29">
        <f t="shared" si="2"/>
        <v>8195.9</v>
      </c>
      <c r="E13" s="29">
        <f t="shared" si="2"/>
        <v>8395.7999999999993</v>
      </c>
      <c r="F13" s="29">
        <f t="shared" si="2"/>
        <v>8595.6999999999989</v>
      </c>
      <c r="G13" s="29">
        <f t="shared" si="2"/>
        <v>8795.5999999999985</v>
      </c>
      <c r="H13" s="29">
        <f t="shared" si="2"/>
        <v>8995.5</v>
      </c>
      <c r="I13" s="29">
        <f t="shared" si="2"/>
        <v>9195.4</v>
      </c>
      <c r="J13" s="29">
        <f t="shared" si="2"/>
        <v>9395.2999999999993</v>
      </c>
      <c r="K13" s="29">
        <f t="shared" si="2"/>
        <v>9595.1999999999989</v>
      </c>
      <c r="L13" s="29">
        <f t="shared" si="2"/>
        <v>9995</v>
      </c>
      <c r="M13" s="29">
        <f t="shared" si="2"/>
        <v>10394.799999999999</v>
      </c>
      <c r="N13" s="29">
        <f t="shared" si="2"/>
        <v>10794.599999999999</v>
      </c>
      <c r="O13" s="20">
        <f>SUM(C13:N13)</f>
        <v>110344.79999999999</v>
      </c>
      <c r="P13" s="4"/>
      <c r="Q13"/>
      <c r="R13"/>
      <c r="S13"/>
      <c r="T13"/>
      <c r="U13"/>
    </row>
    <row r="14" spans="2:21" ht="8.1" customHeight="1" x14ac:dyDescent="0.25"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6"/>
      <c r="P14" s="4"/>
      <c r="Q14"/>
      <c r="R14"/>
      <c r="S14"/>
      <c r="T14"/>
      <c r="U14"/>
    </row>
    <row r="15" spans="2:21" ht="15" customHeight="1" x14ac:dyDescent="0.25">
      <c r="B15" s="23" t="s">
        <v>8</v>
      </c>
      <c r="C15" s="24">
        <v>200</v>
      </c>
      <c r="D15" s="24">
        <v>200</v>
      </c>
      <c r="E15" s="24">
        <v>200</v>
      </c>
      <c r="F15" s="24">
        <v>300</v>
      </c>
      <c r="G15" s="24">
        <v>300</v>
      </c>
      <c r="H15" s="24">
        <v>300</v>
      </c>
      <c r="I15" s="24">
        <v>400</v>
      </c>
      <c r="J15" s="24">
        <v>400</v>
      </c>
      <c r="K15" s="24">
        <v>400</v>
      </c>
      <c r="L15" s="24">
        <v>400</v>
      </c>
      <c r="M15" s="24">
        <v>400</v>
      </c>
      <c r="N15" s="24">
        <v>400</v>
      </c>
      <c r="O15" s="19">
        <f>SUM(C15:N15)</f>
        <v>3900</v>
      </c>
      <c r="P15" s="8"/>
      <c r="Q15"/>
      <c r="R15"/>
      <c r="S15"/>
      <c r="T15"/>
      <c r="U15"/>
    </row>
    <row r="16" spans="2:21" ht="15" customHeight="1" x14ac:dyDescent="0.25">
      <c r="B16" s="25" t="s">
        <v>1</v>
      </c>
      <c r="C16" s="27">
        <f t="shared" ref="C16:N16" si="3">C15*DVDs</f>
        <v>3597.9999999999995</v>
      </c>
      <c r="D16" s="27">
        <f t="shared" si="3"/>
        <v>3597.9999999999995</v>
      </c>
      <c r="E16" s="27">
        <f t="shared" si="3"/>
        <v>3597.9999999999995</v>
      </c>
      <c r="F16" s="27">
        <f t="shared" si="3"/>
        <v>5396.9999999999991</v>
      </c>
      <c r="G16" s="27">
        <f t="shared" si="3"/>
        <v>5396.9999999999991</v>
      </c>
      <c r="H16" s="27">
        <f t="shared" si="3"/>
        <v>5396.9999999999991</v>
      </c>
      <c r="I16" s="27">
        <f t="shared" si="3"/>
        <v>7195.9999999999991</v>
      </c>
      <c r="J16" s="27">
        <f t="shared" si="3"/>
        <v>7195.9999999999991</v>
      </c>
      <c r="K16" s="27">
        <f t="shared" si="3"/>
        <v>7195.9999999999991</v>
      </c>
      <c r="L16" s="27">
        <f t="shared" si="3"/>
        <v>7195.9999999999991</v>
      </c>
      <c r="M16" s="27">
        <f t="shared" si="3"/>
        <v>7195.9999999999991</v>
      </c>
      <c r="N16" s="27">
        <f t="shared" si="3"/>
        <v>7195.9999999999991</v>
      </c>
      <c r="O16" s="20">
        <f>SUM(C16:N16)</f>
        <v>70160.999999999985</v>
      </c>
      <c r="P16" s="4"/>
      <c r="Q16"/>
      <c r="R16"/>
      <c r="S16"/>
      <c r="T16"/>
      <c r="U16"/>
    </row>
    <row r="17" spans="2:21" ht="8.1" customHeight="1" x14ac:dyDescent="0.25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6"/>
      <c r="P17" s="4"/>
      <c r="Q17"/>
      <c r="R17"/>
      <c r="S17"/>
      <c r="T17"/>
      <c r="U17"/>
    </row>
    <row r="18" spans="2:21" s="5" customFormat="1" ht="13.2" x14ac:dyDescent="0.25">
      <c r="B18" s="26" t="s">
        <v>2</v>
      </c>
      <c r="C18" s="27">
        <f>C10+C13+C16</f>
        <v>21590</v>
      </c>
      <c r="D18" s="27">
        <f t="shared" ref="D18:O18" si="4">D10+D13+D16</f>
        <v>21789.9</v>
      </c>
      <c r="E18" s="27">
        <f t="shared" si="4"/>
        <v>22489.599999999999</v>
      </c>
      <c r="F18" s="27">
        <f t="shared" si="4"/>
        <v>24988.299999999996</v>
      </c>
      <c r="G18" s="27">
        <f t="shared" si="4"/>
        <v>25688</v>
      </c>
      <c r="H18" s="27">
        <f t="shared" si="4"/>
        <v>26387.699999999997</v>
      </c>
      <c r="I18" s="27">
        <f t="shared" si="4"/>
        <v>28886.400000000001</v>
      </c>
      <c r="J18" s="27">
        <f t="shared" si="4"/>
        <v>29586.1</v>
      </c>
      <c r="K18" s="27">
        <f t="shared" si="4"/>
        <v>29036.299999999996</v>
      </c>
      <c r="L18" s="27">
        <f t="shared" si="4"/>
        <v>30685.599999999999</v>
      </c>
      <c r="M18" s="27">
        <f t="shared" si="4"/>
        <v>32584.799999999996</v>
      </c>
      <c r="N18" s="27">
        <f t="shared" si="4"/>
        <v>30485.599999999999</v>
      </c>
      <c r="O18" s="27">
        <f t="shared" si="4"/>
        <v>324198.3</v>
      </c>
      <c r="P18" s="4"/>
      <c r="Q18"/>
      <c r="R18"/>
      <c r="S18"/>
      <c r="T18"/>
      <c r="U18"/>
    </row>
    <row r="19" spans="2:21" ht="13.2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2"/>
      <c r="P19" s="9"/>
      <c r="Q19"/>
      <c r="R19"/>
      <c r="S19"/>
      <c r="T19"/>
      <c r="U19"/>
    </row>
    <row r="20" spans="2:21" x14ac:dyDescent="0.2">
      <c r="B20" s="6" t="s">
        <v>3</v>
      </c>
    </row>
    <row r="21" spans="2:21" x14ac:dyDescent="0.2">
      <c r="B21" s="1" t="s">
        <v>6</v>
      </c>
      <c r="C21" s="35">
        <f t="shared" ref="C21:N21" si="5">C10*CostFPBooks</f>
        <v>5997.5999999999995</v>
      </c>
      <c r="D21" s="34">
        <f t="shared" si="5"/>
        <v>5997.5999999999995</v>
      </c>
      <c r="E21" s="34">
        <f t="shared" si="5"/>
        <v>6297.48</v>
      </c>
      <c r="F21" s="34">
        <f t="shared" si="5"/>
        <v>6597.3599999999988</v>
      </c>
      <c r="G21" s="34">
        <f t="shared" si="5"/>
        <v>6897.24</v>
      </c>
      <c r="H21" s="34">
        <f t="shared" si="5"/>
        <v>7197.119999999999</v>
      </c>
      <c r="I21" s="34">
        <f t="shared" si="5"/>
        <v>7497</v>
      </c>
      <c r="J21" s="34">
        <f t="shared" si="5"/>
        <v>7796.8799999999992</v>
      </c>
      <c r="K21" s="34">
        <f t="shared" si="5"/>
        <v>7347.0599999999986</v>
      </c>
      <c r="L21" s="34">
        <f t="shared" si="5"/>
        <v>8096.7599999999984</v>
      </c>
      <c r="M21" s="34">
        <f t="shared" si="5"/>
        <v>8996.3999999999978</v>
      </c>
      <c r="N21" s="34">
        <f t="shared" si="5"/>
        <v>7497</v>
      </c>
      <c r="O21" s="20">
        <f>SUM(C21:N21)</f>
        <v>86215.499999999985</v>
      </c>
    </row>
    <row r="22" spans="2:21" x14ac:dyDescent="0.2">
      <c r="B22" s="1" t="s">
        <v>7</v>
      </c>
      <c r="C22" s="35">
        <f t="shared" ref="C22:N22" si="6">C13*CostRem</f>
        <v>1599.1999999999998</v>
      </c>
      <c r="D22" s="34">
        <f t="shared" si="6"/>
        <v>1639.18</v>
      </c>
      <c r="E22" s="34">
        <f t="shared" si="6"/>
        <v>1679.1599999999999</v>
      </c>
      <c r="F22" s="34">
        <f t="shared" si="6"/>
        <v>1719.1399999999999</v>
      </c>
      <c r="G22" s="34">
        <f t="shared" si="6"/>
        <v>1759.12</v>
      </c>
      <c r="H22" s="34">
        <f t="shared" si="6"/>
        <v>1799.1000000000001</v>
      </c>
      <c r="I22" s="34">
        <f t="shared" si="6"/>
        <v>1839.08</v>
      </c>
      <c r="J22" s="34">
        <f t="shared" si="6"/>
        <v>1879.06</v>
      </c>
      <c r="K22" s="34">
        <f t="shared" si="6"/>
        <v>1919.04</v>
      </c>
      <c r="L22" s="34">
        <f t="shared" si="6"/>
        <v>1999</v>
      </c>
      <c r="M22" s="34">
        <f t="shared" si="6"/>
        <v>2078.96</v>
      </c>
      <c r="N22" s="34">
        <f t="shared" si="6"/>
        <v>2158.9199999999996</v>
      </c>
      <c r="O22" s="20">
        <f>SUM(C22:N22)</f>
        <v>22068.959999999995</v>
      </c>
    </row>
    <row r="23" spans="2:21" x14ac:dyDescent="0.2">
      <c r="B23" s="1" t="s">
        <v>8</v>
      </c>
      <c r="C23" s="35">
        <f t="shared" ref="C23:N23" si="7">C16*CostDVDs</f>
        <v>2158.7999999999997</v>
      </c>
      <c r="D23" s="34">
        <f t="shared" si="7"/>
        <v>2158.7999999999997</v>
      </c>
      <c r="E23" s="34">
        <f t="shared" si="7"/>
        <v>2158.7999999999997</v>
      </c>
      <c r="F23" s="34">
        <f t="shared" si="7"/>
        <v>3238.1999999999994</v>
      </c>
      <c r="G23" s="34">
        <f t="shared" si="7"/>
        <v>3238.1999999999994</v>
      </c>
      <c r="H23" s="34">
        <f t="shared" si="7"/>
        <v>3238.1999999999994</v>
      </c>
      <c r="I23" s="34">
        <f t="shared" si="7"/>
        <v>4317.5999999999995</v>
      </c>
      <c r="J23" s="34">
        <f t="shared" si="7"/>
        <v>4317.5999999999995</v>
      </c>
      <c r="K23" s="34">
        <f t="shared" si="7"/>
        <v>4317.5999999999995</v>
      </c>
      <c r="L23" s="34">
        <f t="shared" si="7"/>
        <v>4317.5999999999995</v>
      </c>
      <c r="M23" s="34">
        <f t="shared" si="7"/>
        <v>4317.5999999999995</v>
      </c>
      <c r="N23" s="34">
        <f t="shared" si="7"/>
        <v>4317.5999999999995</v>
      </c>
      <c r="O23" s="20">
        <f>SUM(C23:N23)</f>
        <v>42096.599999999991</v>
      </c>
    </row>
    <row r="24" spans="2:21" x14ac:dyDescent="0.2">
      <c r="B24" s="1" t="s">
        <v>9</v>
      </c>
      <c r="C24" s="35">
        <f t="shared" ref="C24:N24" si="8">C18*postage</f>
        <v>5397.5</v>
      </c>
      <c r="D24" s="34">
        <f t="shared" si="8"/>
        <v>5447.4750000000004</v>
      </c>
      <c r="E24" s="34">
        <f t="shared" si="8"/>
        <v>5622.4</v>
      </c>
      <c r="F24" s="34">
        <f t="shared" si="8"/>
        <v>6247.0749999999989</v>
      </c>
      <c r="G24" s="34">
        <f t="shared" si="8"/>
        <v>6422</v>
      </c>
      <c r="H24" s="34">
        <f t="shared" si="8"/>
        <v>6596.9249999999993</v>
      </c>
      <c r="I24" s="34">
        <f t="shared" si="8"/>
        <v>7221.6</v>
      </c>
      <c r="J24" s="34">
        <f t="shared" si="8"/>
        <v>7396.5249999999996</v>
      </c>
      <c r="K24" s="34">
        <f t="shared" si="8"/>
        <v>7259.0749999999989</v>
      </c>
      <c r="L24" s="34">
        <f t="shared" si="8"/>
        <v>7671.4</v>
      </c>
      <c r="M24" s="34">
        <f t="shared" si="8"/>
        <v>8146.1999999999989</v>
      </c>
      <c r="N24" s="34">
        <f t="shared" si="8"/>
        <v>7621.4</v>
      </c>
      <c r="O24" s="20">
        <f>SUM(C24:N24)</f>
        <v>81049.574999999997</v>
      </c>
    </row>
    <row r="25" spans="2:21" x14ac:dyDescent="0.2">
      <c r="B25" s="6" t="s">
        <v>5</v>
      </c>
      <c r="C25" s="31">
        <f t="shared" ref="C25:N25" si="9">SUM(C21:C24)</f>
        <v>15153.099999999999</v>
      </c>
      <c r="D25" s="31">
        <f t="shared" si="9"/>
        <v>15243.055</v>
      </c>
      <c r="E25" s="31">
        <f t="shared" si="9"/>
        <v>15757.839999999998</v>
      </c>
      <c r="F25" s="31">
        <f t="shared" si="9"/>
        <v>17801.774999999994</v>
      </c>
      <c r="G25" s="31">
        <f t="shared" si="9"/>
        <v>18316.559999999998</v>
      </c>
      <c r="H25" s="31">
        <f t="shared" si="9"/>
        <v>18831.344999999998</v>
      </c>
      <c r="I25" s="31">
        <f t="shared" si="9"/>
        <v>20875.28</v>
      </c>
      <c r="J25" s="31">
        <f t="shared" si="9"/>
        <v>21390.064999999995</v>
      </c>
      <c r="K25" s="31">
        <f t="shared" si="9"/>
        <v>20842.774999999994</v>
      </c>
      <c r="L25" s="31">
        <f t="shared" si="9"/>
        <v>22084.759999999995</v>
      </c>
      <c r="M25" s="31">
        <f t="shared" si="9"/>
        <v>23539.159999999996</v>
      </c>
      <c r="N25" s="31">
        <f t="shared" si="9"/>
        <v>21594.92</v>
      </c>
      <c r="O25" s="20">
        <f>SUM(C25:N25)</f>
        <v>231430.63500000001</v>
      </c>
    </row>
    <row r="27" spans="2:21" x14ac:dyDescent="0.2">
      <c r="B27" s="6" t="s">
        <v>4</v>
      </c>
      <c r="C27" s="36">
        <f t="shared" ref="C27:N27" si="10">C18-C25</f>
        <v>6436.9000000000015</v>
      </c>
      <c r="D27" s="36">
        <f t="shared" si="10"/>
        <v>6546.8450000000012</v>
      </c>
      <c r="E27" s="36">
        <f t="shared" si="10"/>
        <v>6731.76</v>
      </c>
      <c r="F27" s="36">
        <f t="shared" si="10"/>
        <v>7186.5250000000015</v>
      </c>
      <c r="G27" s="36">
        <f t="shared" si="10"/>
        <v>7371.4400000000023</v>
      </c>
      <c r="H27" s="36">
        <f t="shared" si="10"/>
        <v>7556.3549999999996</v>
      </c>
      <c r="I27" s="36">
        <f t="shared" si="10"/>
        <v>8011.1200000000026</v>
      </c>
      <c r="J27" s="36">
        <f t="shared" si="10"/>
        <v>8196.0350000000035</v>
      </c>
      <c r="K27" s="36">
        <f t="shared" si="10"/>
        <v>8193.5250000000015</v>
      </c>
      <c r="L27" s="36">
        <f t="shared" si="10"/>
        <v>8600.8400000000038</v>
      </c>
      <c r="M27" s="36">
        <f t="shared" si="10"/>
        <v>9045.64</v>
      </c>
      <c r="N27" s="36">
        <f t="shared" si="10"/>
        <v>8890.68</v>
      </c>
      <c r="O27" s="20">
        <f>SUM(C27:N27)</f>
        <v>92767.665000000037</v>
      </c>
    </row>
  </sheetData>
  <mergeCells count="1">
    <mergeCell ref="C7:O7"/>
  </mergeCells>
  <phoneticPr fontId="4" type="noConversion"/>
  <conditionalFormatting sqref="A21:A24 O25 A5:O20 B24 C21:O24">
    <cfRule type="colorScale" priority="3">
      <colorScale>
        <cfvo type="min"/>
        <cfvo type="max"/>
        <color rgb="FFFCFCFF"/>
        <color rgb="FF63BE7B"/>
      </colorScale>
    </cfRule>
  </conditionalFormatting>
  <conditionalFormatting sqref="O27">
    <cfRule type="colorScale" priority="2">
      <colorScale>
        <cfvo type="min"/>
        <cfvo type="max"/>
        <color rgb="FFFCFCFF"/>
        <color rgb="FF63BE7B"/>
      </colorScale>
    </cfRule>
  </conditionalFormatting>
  <pageMargins left="0" right="0" top="1" bottom="1" header="0.5" footer="0.5"/>
  <pageSetup scale="85" orientation="landscape" r:id="rId1"/>
  <headerFooter alignWithMargins="0"/>
  <ignoredErrors>
    <ignoredError sqref="C11 O9 C14 O12:P12 C17 O15:P15 P18 O10:P11 O13:P14 O16:P17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TP001017514</AuthoringAssetId>
    <AssetId xmlns="145c5697-5eb5-440b-b2f1-a8273fb59250">TS001017514</Asse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A53B5-6AD9-472F-A3FA-8B9D22284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79ECA6A-FB5C-404B-A858-A095268BFFE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E20C74B-0448-4E2A-8CA1-B92065DE761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45c5697-5eb5-440b-b2f1-a8273fb5925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5FD27F7-0439-405B-A449-84914B934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Forecast</vt:lpstr>
      <vt:lpstr>CostDVDs</vt:lpstr>
      <vt:lpstr>CostFPBooks</vt:lpstr>
      <vt:lpstr>CostRem</vt:lpstr>
      <vt:lpstr>DVDs</vt:lpstr>
      <vt:lpstr>FullPriceBooks</vt:lpstr>
      <vt:lpstr>postage</vt:lpstr>
      <vt:lpstr>RemainderBooks</vt:lpstr>
    </vt:vector>
  </TitlesOfParts>
  <Company>Service Corps of Retired Executives (SCORE®)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 month sales forecast</dc:title>
  <dc:creator>Veechi</dc:creator>
  <cp:lastModifiedBy>Charlotte</cp:lastModifiedBy>
  <cp:lastPrinted>2004-01-27T22:57:46Z</cp:lastPrinted>
  <dcterms:created xsi:type="dcterms:W3CDTF">2001-02-14T22:06:59Z</dcterms:created>
  <dcterms:modified xsi:type="dcterms:W3CDTF">2013-10-10T05:04:00Z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GTM: 2/13. GTM Batch 1. 485665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TS001017514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12 month sales forecast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EY006389662</vt:lpwstr>
  </property>
  <property fmtid="{D5CDD505-2E9C-101B-9397-08002B2CF9AE}" pid="21" name="SourceTitle">
    <vt:lpwstr>12 month sales forecast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TemplateType">
    <vt:lpwstr>Statements</vt:lpwstr>
  </property>
  <property fmtid="{D5CDD505-2E9C-101B-9397-08002B2CF9AE}" pid="25" name="OpenTemplate">
    <vt:lpwstr>1</vt:lpwstr>
  </property>
  <property fmtid="{D5CDD505-2E9C-101B-9397-08002B2CF9AE}" pid="26" name="UACurrentWords">
    <vt:lpwstr>0</vt:lpwstr>
  </property>
  <property fmtid="{D5CDD505-2E9C-101B-9397-08002B2CF9AE}" pid="27" name="UALocRecommendation">
    <vt:lpwstr>Localize</vt:lpwstr>
  </property>
  <property fmtid="{D5CDD505-2E9C-101B-9397-08002B2CF9AE}" pid="28" name="UALocComments">
    <vt:lpwstr>UpdatesNotHO13</vt:lpwstr>
  </property>
  <property fmtid="{D5CDD505-2E9C-101B-9397-08002B2CF9AE}" pid="29" name="Applications">
    <vt:lpwstr>182;#Office XP;#79;#Template 12;#23;#Microsoft Office Excel 2007;#184;#Office 2000;#22;#Excel 2003</vt:lpwstr>
  </property>
  <property fmtid="{D5CDD505-2E9C-101B-9397-08002B2CF9AE}" pid="30" name="TemplateStatus">
    <vt:lpwstr>Complete</vt:lpwstr>
  </property>
  <property fmtid="{D5CDD505-2E9C-101B-9397-08002B2CF9AE}" pid="31" name="ContentTypeId">
    <vt:lpwstr>0x0101006025706CF4CD034688BEBAE97A2E701D020200C3831ACA17D8814887A164412888521E</vt:lpwstr>
  </property>
  <property fmtid="{D5CDD505-2E9C-101B-9397-08002B2CF9AE}" pid="32" name="IsDeleted">
    <vt:lpwstr>0</vt:lpwstr>
  </property>
  <property fmtid="{D5CDD505-2E9C-101B-9397-08002B2CF9AE}" pid="33" name="ShowIn">
    <vt:lpwstr>Show everywhere</vt:lpwstr>
  </property>
  <property fmtid="{D5CDD505-2E9C-101B-9397-08002B2CF9AE}" pid="34" name="UANotes">
    <vt:lpwstr>LEGACY FROM TOW</vt:lpwstr>
  </property>
  <property fmtid="{D5CDD505-2E9C-101B-9397-08002B2CF9AE}" pid="35" name="PublishStatusLookup">
    <vt:lpwstr>257963</vt:lpwstr>
  </property>
  <property fmtid="{D5CDD505-2E9C-101B-9397-08002B2CF9AE}" pid="36" name="TPComponent">
    <vt:lpwstr>EXCELFiles</vt:lpwstr>
  </property>
  <property fmtid="{D5CDD505-2E9C-101B-9397-08002B2CF9AE}" pid="37" name="TPNamespace">
    <vt:lpwstr>EXCEL</vt:lpwstr>
  </property>
  <property fmtid="{D5CDD505-2E9C-101B-9397-08002B2CF9AE}" pid="38" name="TPClientViewer">
    <vt:lpwstr>Microsoft Office Excel</vt:lpwstr>
  </property>
  <property fmtid="{D5CDD505-2E9C-101B-9397-08002B2CF9AE}" pid="39" name="APTrustLevel">
    <vt:lpwstr>1.00000000000000</vt:lpwstr>
  </property>
  <property fmtid="{D5CDD505-2E9C-101B-9397-08002B2CF9AE}" pid="40" name="TrustLevel">
    <vt:lpwstr>Microsoft Managed Content</vt:lpwstr>
  </property>
  <property fmtid="{D5CDD505-2E9C-101B-9397-08002B2CF9AE}" pid="41" name="Content Type">
    <vt:lpwstr>OOFile</vt:lpwstr>
  </property>
  <property fmtid="{D5CDD505-2E9C-101B-9397-08002B2CF9AE}" pid="42" name="AuthoringAssetId">
    <vt:lpwstr>TP001017514</vt:lpwstr>
  </property>
  <property fmtid="{D5CDD505-2E9C-101B-9397-08002B2CF9AE}" pid="43" name="NumericAssetId">
    <vt:lpwstr/>
  </property>
  <property fmtid="{D5CDD505-2E9C-101B-9397-08002B2CF9AE}" pid="44" name="AppVer">
    <vt:lpwstr/>
  </property>
</Properties>
</file>